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243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3" i="1" l="1"/>
  <c r="G43" i="1"/>
  <c r="H43" i="1"/>
  <c r="I43" i="1"/>
  <c r="F35" i="1"/>
  <c r="G35" i="1"/>
  <c r="H35" i="1"/>
  <c r="I35" i="1"/>
  <c r="F28" i="1"/>
  <c r="G28" i="1"/>
  <c r="H28" i="1"/>
  <c r="I28" i="1"/>
  <c r="F22" i="1"/>
  <c r="G22" i="1"/>
  <c r="H22" i="1"/>
  <c r="I22" i="1"/>
  <c r="F13" i="1"/>
  <c r="G13" i="1"/>
  <c r="H13" i="1"/>
  <c r="I13" i="1"/>
  <c r="I46" i="1" l="1"/>
  <c r="E43" i="1"/>
  <c r="H46" i="1"/>
  <c r="E35" i="1"/>
  <c r="E28" i="1"/>
  <c r="F46" i="1"/>
  <c r="G46" i="1"/>
  <c r="E22" i="1"/>
  <c r="E13" i="1"/>
  <c r="E46" i="1" l="1"/>
</calcChain>
</file>

<file path=xl/sharedStrings.xml><?xml version="1.0" encoding="utf-8"?>
<sst xmlns="http://schemas.openxmlformats.org/spreadsheetml/2006/main" count="73" uniqueCount="35">
  <si>
    <t>Map Items</t>
  </si>
  <si>
    <t>VPs</t>
  </si>
  <si>
    <t>Factory Science Bonus</t>
  </si>
  <si>
    <t>Ersatz-Bernal</t>
  </si>
  <si>
    <t>Promoted Bernal*</t>
  </si>
  <si>
    <t>Red</t>
  </si>
  <si>
    <t>Orange</t>
  </si>
  <si>
    <t>Green</t>
  </si>
  <si>
    <t>Purple</t>
  </si>
  <si>
    <t>White</t>
  </si>
  <si>
    <t>Sub-total</t>
  </si>
  <si>
    <t>Factory Exploitation Bonus</t>
  </si>
  <si>
    <t>GRAND TOTAL</t>
  </si>
  <si>
    <t>* Promoted Bernal must be in its home orbit or have a dirtside</t>
  </si>
  <si>
    <t>Claim disks</t>
  </si>
  <si>
    <t>Factory (small) cubes</t>
  </si>
  <si>
    <t>Colony domes</t>
  </si>
  <si>
    <t>TNO science sites</t>
  </si>
  <si>
    <t>Non-TNO science sites</t>
  </si>
  <si>
    <t>Other</t>
  </si>
  <si>
    <t>Venture cards</t>
  </si>
  <si>
    <t>Glory cards</t>
  </si>
  <si>
    <t>In power</t>
  </si>
  <si>
    <t>Endgame Module</t>
  </si>
  <si>
    <t>First future</t>
  </si>
  <si>
    <t>Second future</t>
  </si>
  <si>
    <t>Third future</t>
  </si>
  <si>
    <t>Forth furture</t>
  </si>
  <si>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arbon sites</t>
    </r>
  </si>
  <si>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ark sites</t>
    </r>
  </si>
  <si>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etal sites</t>
    </r>
  </si>
  <si>
    <r>
      <rPr>
        <b/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tone sites</t>
    </r>
  </si>
  <si>
    <r>
      <rPr>
        <b/>
        <sz val="11"/>
        <color rgb="FFFF0000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estoid sits</t>
    </r>
  </si>
  <si>
    <t>Player Names</t>
  </si>
  <si>
    <t>Freighter (large) cube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</si>
</sst>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quotePrefix="1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E9" sqref="E9"/>
    </sheetView>
  </sheetViews>
  <sheetFormatPr defaultRowHeight="15" x14ac:dyDescent="0.25"/>
  <cols>
    <col min="1" max="1" width="3.7109375" customWidth="1"/>
    <col min="2" max="2" width="21.85546875" customWidth="1"/>
    <col min="3" max="3" width="5.85546875" style="1" customWidth="1"/>
    <col min="4" max="4" width="3.7109375" style="1" customWidth="1"/>
    <col min="5" max="9" width="10.7109375" customWidth="1"/>
  </cols>
  <sheetData>
    <row r="1" spans="1:9" x14ac:dyDescent="0.25">
      <c r="E1" s="10"/>
      <c r="F1" s="10"/>
      <c r="G1" s="10"/>
      <c r="H1" s="10"/>
      <c r="I1" s="10"/>
    </row>
    <row r="2" spans="1:9" ht="15.75" thickBot="1" x14ac:dyDescent="0.3"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</row>
    <row r="3" spans="1:9" ht="15.75" thickBot="1" x14ac:dyDescent="0.3">
      <c r="A3" s="6" t="s">
        <v>33</v>
      </c>
      <c r="E3" s="20"/>
      <c r="F3" s="20"/>
      <c r="G3" s="20"/>
      <c r="H3" s="20"/>
      <c r="I3" s="20"/>
    </row>
    <row r="5" spans="1:9" s="6" customFormat="1" x14ac:dyDescent="0.25">
      <c r="A5" s="6" t="s">
        <v>0</v>
      </c>
      <c r="C5" s="9" t="s">
        <v>1</v>
      </c>
      <c r="D5" s="7"/>
      <c r="E5" s="11" t="s">
        <v>5</v>
      </c>
      <c r="F5" s="12" t="s">
        <v>6</v>
      </c>
      <c r="G5" s="13" t="s">
        <v>7</v>
      </c>
      <c r="H5" s="14" t="s">
        <v>8</v>
      </c>
      <c r="I5" s="15" t="s">
        <v>9</v>
      </c>
    </row>
    <row r="6" spans="1:9" x14ac:dyDescent="0.25">
      <c r="B6" t="s">
        <v>14</v>
      </c>
      <c r="C6" s="1">
        <v>1</v>
      </c>
      <c r="E6" s="17"/>
      <c r="F6" s="17"/>
      <c r="G6" s="17"/>
      <c r="H6" s="17"/>
      <c r="I6" s="17"/>
    </row>
    <row r="7" spans="1:9" x14ac:dyDescent="0.25">
      <c r="B7" t="s">
        <v>15</v>
      </c>
      <c r="C7" s="1">
        <v>1</v>
      </c>
      <c r="E7" s="17"/>
      <c r="F7" s="17"/>
      <c r="G7" s="17"/>
      <c r="H7" s="17"/>
      <c r="I7" s="17"/>
    </row>
    <row r="8" spans="1:9" x14ac:dyDescent="0.25">
      <c r="B8" t="s">
        <v>34</v>
      </c>
      <c r="C8" s="1">
        <v>1</v>
      </c>
      <c r="E8" s="17"/>
      <c r="F8" s="17"/>
      <c r="G8" s="17"/>
      <c r="H8" s="17"/>
      <c r="I8" s="17"/>
    </row>
    <row r="9" spans="1:9" x14ac:dyDescent="0.25">
      <c r="B9" t="s">
        <v>16</v>
      </c>
      <c r="C9" s="1">
        <v>2</v>
      </c>
      <c r="E9" s="17"/>
      <c r="F9" s="17"/>
      <c r="G9" s="17"/>
      <c r="H9" s="17"/>
      <c r="I9" s="17"/>
    </row>
    <row r="10" spans="1:9" x14ac:dyDescent="0.25">
      <c r="B10" s="16" t="s">
        <v>4</v>
      </c>
      <c r="C10" s="1">
        <v>1</v>
      </c>
      <c r="E10" s="17"/>
      <c r="F10" s="17"/>
      <c r="G10" s="17"/>
      <c r="H10" s="17"/>
      <c r="I10" s="17"/>
    </row>
    <row r="11" spans="1:9" x14ac:dyDescent="0.25">
      <c r="B11" s="16" t="s">
        <v>3</v>
      </c>
      <c r="C11" s="1">
        <v>1</v>
      </c>
      <c r="E11" s="17"/>
      <c r="F11" s="17"/>
      <c r="G11" s="17"/>
      <c r="H11" s="17"/>
      <c r="I11" s="17"/>
    </row>
    <row r="12" spans="1:9" ht="5.0999999999999996" customHeight="1" thickBot="1" x14ac:dyDescent="0.3">
      <c r="E12" s="4"/>
      <c r="F12" s="4"/>
      <c r="G12" s="4"/>
      <c r="H12" s="4"/>
      <c r="I12" s="4"/>
    </row>
    <row r="13" spans="1:9" ht="15.75" thickBot="1" x14ac:dyDescent="0.3">
      <c r="B13" s="6" t="s">
        <v>10</v>
      </c>
      <c r="D13" s="3"/>
      <c r="E13" s="5" t="str">
        <f>IF(E6+E7+E8+(2*E9)+E10+E11=0,"",E6+E7+E8+(2*E9)+E10+E11)</f>
        <v/>
      </c>
      <c r="F13" s="5" t="str">
        <f t="shared" ref="F13:I13" si="0">IF(F6+F7+F8+(2*F9)+F10+F11=0,"",F6+F7+F8+(2*F9)+F10+F11)</f>
        <v/>
      </c>
      <c r="G13" s="5" t="str">
        <f t="shared" si="0"/>
        <v/>
      </c>
      <c r="H13" s="5" t="str">
        <f t="shared" si="0"/>
        <v/>
      </c>
      <c r="I13" s="5" t="str">
        <f t="shared" si="0"/>
        <v/>
      </c>
    </row>
    <row r="14" spans="1:9" x14ac:dyDescent="0.25">
      <c r="E14" s="4"/>
      <c r="F14" s="4"/>
      <c r="G14" s="4"/>
      <c r="H14" s="4"/>
      <c r="I14" s="4"/>
    </row>
    <row r="15" spans="1:9" s="6" customFormat="1" x14ac:dyDescent="0.25">
      <c r="A15" s="6" t="s">
        <v>11</v>
      </c>
      <c r="C15" s="9" t="s">
        <v>1</v>
      </c>
      <c r="D15" s="9"/>
      <c r="E15" s="11" t="s">
        <v>5</v>
      </c>
      <c r="F15" s="12" t="s">
        <v>6</v>
      </c>
      <c r="G15" s="13" t="s">
        <v>7</v>
      </c>
      <c r="H15" s="14" t="s">
        <v>8</v>
      </c>
      <c r="I15" s="15" t="s">
        <v>9</v>
      </c>
    </row>
    <row r="16" spans="1:9" x14ac:dyDescent="0.25">
      <c r="B16" t="s">
        <v>28</v>
      </c>
      <c r="C16" s="18"/>
      <c r="D16" s="3"/>
      <c r="E16" s="17"/>
      <c r="F16" s="17"/>
      <c r="G16" s="17"/>
      <c r="H16" s="17"/>
      <c r="I16" s="17"/>
    </row>
    <row r="17" spans="1:9" x14ac:dyDescent="0.25">
      <c r="B17" t="s">
        <v>31</v>
      </c>
      <c r="C17" s="18"/>
      <c r="D17" s="3"/>
      <c r="E17" s="17"/>
      <c r="F17" s="17"/>
      <c r="G17" s="17"/>
      <c r="H17" s="17"/>
      <c r="I17" s="17"/>
    </row>
    <row r="18" spans="1:9" x14ac:dyDescent="0.25">
      <c r="B18" t="s">
        <v>30</v>
      </c>
      <c r="C18" s="18"/>
      <c r="D18" s="3"/>
      <c r="E18" s="17"/>
      <c r="F18" s="17"/>
      <c r="G18" s="17"/>
      <c r="H18" s="17"/>
      <c r="I18" s="17"/>
    </row>
    <row r="19" spans="1:9" x14ac:dyDescent="0.25">
      <c r="B19" t="s">
        <v>32</v>
      </c>
      <c r="C19" s="18"/>
      <c r="D19" s="3"/>
      <c r="E19" s="17"/>
      <c r="F19" s="17"/>
      <c r="G19" s="17"/>
      <c r="H19" s="17"/>
      <c r="I19" s="17"/>
    </row>
    <row r="20" spans="1:9" x14ac:dyDescent="0.25">
      <c r="B20" t="s">
        <v>29</v>
      </c>
      <c r="C20" s="18"/>
      <c r="D20" s="3"/>
      <c r="E20" s="17"/>
      <c r="F20" s="17"/>
      <c r="G20" s="17"/>
      <c r="H20" s="17"/>
      <c r="I20" s="17"/>
    </row>
    <row r="21" spans="1:9" ht="5.0999999999999996" customHeight="1" thickBot="1" x14ac:dyDescent="0.3">
      <c r="C21" s="3"/>
      <c r="D21" s="3"/>
    </row>
    <row r="22" spans="1:9" ht="15.75" thickBot="1" x14ac:dyDescent="0.3">
      <c r="B22" s="6" t="s">
        <v>10</v>
      </c>
      <c r="C22" s="3"/>
      <c r="D22" s="3"/>
      <c r="E22" s="5" t="str">
        <f>IF((($C16*E16)+($C17*E17)+($C18*E18)+($C19*E19)+($C20*E20))=0,"",(($C16*E16)+($C17*E17)+($C18*E18)+($C19*E19)+($C20*E20)))</f>
        <v/>
      </c>
      <c r="F22" s="5" t="str">
        <f t="shared" ref="F22:I22" si="1">IF((($C16*F16)+($C17*F17)+($C18*F18)+($C19*F19)+($C20*F20))=0,"",(($C16*F16)+($C17*F17)+($C18*F18)+($C19*F19)+($C20*F20)))</f>
        <v/>
      </c>
      <c r="G22" s="5" t="str">
        <f t="shared" si="1"/>
        <v/>
      </c>
      <c r="H22" s="5" t="str">
        <f t="shared" si="1"/>
        <v/>
      </c>
      <c r="I22" s="5" t="str">
        <f t="shared" si="1"/>
        <v/>
      </c>
    </row>
    <row r="24" spans="1:9" x14ac:dyDescent="0.25">
      <c r="A24" s="6" t="s">
        <v>2</v>
      </c>
      <c r="C24" s="9" t="s">
        <v>1</v>
      </c>
      <c r="D24" s="9"/>
      <c r="E24" s="11" t="s">
        <v>5</v>
      </c>
      <c r="F24" s="12" t="s">
        <v>6</v>
      </c>
      <c r="G24" s="13" t="s">
        <v>7</v>
      </c>
      <c r="H24" s="14" t="s">
        <v>8</v>
      </c>
      <c r="I24" s="15" t="s">
        <v>9</v>
      </c>
    </row>
    <row r="25" spans="1:9" x14ac:dyDescent="0.25">
      <c r="B25" t="s">
        <v>18</v>
      </c>
      <c r="C25" s="1">
        <v>2</v>
      </c>
      <c r="E25" s="17"/>
      <c r="F25" s="17"/>
      <c r="G25" s="17"/>
      <c r="H25" s="17"/>
      <c r="I25" s="17"/>
    </row>
    <row r="26" spans="1:9" x14ac:dyDescent="0.25">
      <c r="B26" t="s">
        <v>17</v>
      </c>
      <c r="C26" s="1">
        <v>4</v>
      </c>
      <c r="E26" s="17"/>
      <c r="F26" s="17"/>
      <c r="G26" s="17"/>
      <c r="H26" s="17"/>
      <c r="I26" s="17"/>
    </row>
    <row r="27" spans="1:9" ht="5.0999999999999996" customHeight="1" thickBot="1" x14ac:dyDescent="0.3"/>
    <row r="28" spans="1:9" ht="15.75" thickBot="1" x14ac:dyDescent="0.3">
      <c r="B28" s="6" t="s">
        <v>10</v>
      </c>
      <c r="E28" s="5" t="str">
        <f>IF((($C25*E25)+($C26*E26))=0,"",(($C25*E25)+($C26*E26)))</f>
        <v/>
      </c>
      <c r="F28" s="5" t="str">
        <f t="shared" ref="F28:I28" si="2">IF((($C25*F25)+($C26*F26))=0,"",(($C25*F25)+($C26*F26)))</f>
        <v/>
      </c>
      <c r="G28" s="5" t="str">
        <f t="shared" si="2"/>
        <v/>
      </c>
      <c r="H28" s="5" t="str">
        <f t="shared" si="2"/>
        <v/>
      </c>
      <c r="I28" s="5" t="str">
        <f t="shared" si="2"/>
        <v/>
      </c>
    </row>
    <row r="30" spans="1:9" x14ac:dyDescent="0.25">
      <c r="A30" s="6" t="s">
        <v>19</v>
      </c>
      <c r="C30" s="9" t="s">
        <v>1</v>
      </c>
      <c r="D30" s="9"/>
      <c r="E30" s="11" t="s">
        <v>5</v>
      </c>
      <c r="F30" s="12" t="s">
        <v>6</v>
      </c>
      <c r="G30" s="13" t="s">
        <v>7</v>
      </c>
      <c r="H30" s="14" t="s">
        <v>8</v>
      </c>
      <c r="I30" s="15" t="s">
        <v>9</v>
      </c>
    </row>
    <row r="31" spans="1:9" x14ac:dyDescent="0.25">
      <c r="B31" t="s">
        <v>21</v>
      </c>
      <c r="C31" s="19"/>
      <c r="D31" s="2"/>
      <c r="E31" s="17"/>
      <c r="F31" s="17"/>
      <c r="G31" s="17"/>
      <c r="H31" s="17"/>
      <c r="I31" s="17"/>
    </row>
    <row r="32" spans="1:9" x14ac:dyDescent="0.25">
      <c r="B32" t="s">
        <v>20</v>
      </c>
      <c r="C32" s="1">
        <v>3</v>
      </c>
      <c r="E32" s="17"/>
      <c r="F32" s="17"/>
      <c r="G32" s="17"/>
      <c r="H32" s="17"/>
      <c r="I32" s="17"/>
    </row>
    <row r="33" spans="1:9" x14ac:dyDescent="0.25">
      <c r="B33" s="16" t="s">
        <v>22</v>
      </c>
      <c r="C33" s="1">
        <v>5</v>
      </c>
      <c r="E33" s="17"/>
      <c r="F33" s="17"/>
      <c r="G33" s="17"/>
      <c r="H33" s="17"/>
      <c r="I33" s="17"/>
    </row>
    <row r="34" spans="1:9" ht="5.0999999999999996" customHeight="1" thickBot="1" x14ac:dyDescent="0.3"/>
    <row r="35" spans="1:9" ht="15.75" thickBot="1" x14ac:dyDescent="0.3">
      <c r="B35" s="6" t="s">
        <v>10</v>
      </c>
      <c r="E35" s="5" t="str">
        <f>IF((($C31*E31)+($C32*E32)+($C33*E33))=0,"",(($C31*E31)+($C32*E32)+($C33*E33)))</f>
        <v/>
      </c>
      <c r="F35" s="5" t="str">
        <f t="shared" ref="F35:I35" si="3">IF((($C31*F31)+($C32*F32)+($C33*F33))=0,"",(($C31*F31)+($C32*F32)+($C33*F33)))</f>
        <v/>
      </c>
      <c r="G35" s="5" t="str">
        <f t="shared" si="3"/>
        <v/>
      </c>
      <c r="H35" s="5" t="str">
        <f t="shared" si="3"/>
        <v/>
      </c>
      <c r="I35" s="5" t="str">
        <f t="shared" si="3"/>
        <v/>
      </c>
    </row>
    <row r="37" spans="1:9" x14ac:dyDescent="0.25">
      <c r="A37" s="6" t="s">
        <v>23</v>
      </c>
      <c r="C37" s="9" t="s">
        <v>1</v>
      </c>
      <c r="D37" s="9"/>
      <c r="E37" s="11" t="s">
        <v>5</v>
      </c>
      <c r="F37" s="12" t="s">
        <v>6</v>
      </c>
      <c r="G37" s="13" t="s">
        <v>7</v>
      </c>
      <c r="H37" s="14" t="s">
        <v>8</v>
      </c>
      <c r="I37" s="15" t="s">
        <v>9</v>
      </c>
    </row>
    <row r="38" spans="1:9" x14ac:dyDescent="0.25">
      <c r="B38" t="s">
        <v>24</v>
      </c>
      <c r="C38" s="1">
        <v>12</v>
      </c>
      <c r="E38" s="17"/>
      <c r="F38" s="17"/>
      <c r="G38" s="17"/>
      <c r="H38" s="17"/>
      <c r="I38" s="17"/>
    </row>
    <row r="39" spans="1:9" x14ac:dyDescent="0.25">
      <c r="B39" t="s">
        <v>25</v>
      </c>
      <c r="C39" s="1">
        <v>9</v>
      </c>
      <c r="E39" s="17"/>
      <c r="F39" s="17"/>
      <c r="G39" s="17"/>
      <c r="H39" s="17"/>
      <c r="I39" s="17"/>
    </row>
    <row r="40" spans="1:9" x14ac:dyDescent="0.25">
      <c r="B40" t="s">
        <v>26</v>
      </c>
      <c r="C40" s="1">
        <v>7</v>
      </c>
      <c r="E40" s="17"/>
      <c r="F40" s="17"/>
      <c r="G40" s="17"/>
      <c r="H40" s="17"/>
      <c r="I40" s="17"/>
    </row>
    <row r="41" spans="1:9" x14ac:dyDescent="0.25">
      <c r="B41" t="s">
        <v>27</v>
      </c>
      <c r="C41" s="1">
        <v>5</v>
      </c>
      <c r="E41" s="17"/>
      <c r="F41" s="17"/>
      <c r="G41" s="17"/>
      <c r="H41" s="17"/>
      <c r="I41" s="17"/>
    </row>
    <row r="42" spans="1:9" ht="5.0999999999999996" customHeight="1" thickBot="1" x14ac:dyDescent="0.3"/>
    <row r="43" spans="1:9" ht="15.75" thickBot="1" x14ac:dyDescent="0.3">
      <c r="B43" s="6" t="s">
        <v>10</v>
      </c>
      <c r="E43" s="5" t="str">
        <f>IF((($C38*E38)+($C39*E39)+($C40*E40)+($C41*E41))=0,"",(($C38*E38)+($C39*E39)+($C40*E40)+($C41*E41)))</f>
        <v/>
      </c>
      <c r="F43" s="5" t="str">
        <f t="shared" ref="F43:I43" si="4">IF((($C38*F38)+($C39*F39)+($C40*F40)+($C41*F41))=0,"",(($C38*F38)+($C39*F39)+($C40*F40)+($C41*F41)))</f>
        <v/>
      </c>
      <c r="G43" s="5" t="str">
        <f t="shared" si="4"/>
        <v/>
      </c>
      <c r="H43" s="5" t="str">
        <f t="shared" si="4"/>
        <v/>
      </c>
      <c r="I43" s="5" t="str">
        <f t="shared" si="4"/>
        <v/>
      </c>
    </row>
    <row r="45" spans="1:9" ht="15.75" thickBot="1" x14ac:dyDescent="0.3">
      <c r="E45" s="11" t="s">
        <v>5</v>
      </c>
      <c r="F45" s="12" t="s">
        <v>6</v>
      </c>
      <c r="G45" s="13" t="s">
        <v>7</v>
      </c>
      <c r="H45" s="14" t="s">
        <v>8</v>
      </c>
      <c r="I45" s="15" t="s">
        <v>9</v>
      </c>
    </row>
    <row r="46" spans="1:9" ht="16.5" thickBot="1" x14ac:dyDescent="0.3">
      <c r="A46" s="8" t="s">
        <v>12</v>
      </c>
      <c r="E46" s="5" t="str">
        <f>IF((IF(E13="",0,E13)+IF(E22="",0,E22)+IF(E28="",0,E28)+IF(E35="",0,E35)+IF(E43="",0,E43))=0,"",(IF(E13="",0,E13)+IF(E22="",0,E22)+IF(E28="",0,E28)+IF(E35="",0,E35)+IF(E43="",0,E43)))</f>
        <v/>
      </c>
      <c r="F46" s="5" t="str">
        <f t="shared" ref="F46:I46" si="5">IF((IF(F13="",0,F13)+IF(F22="",0,F22)+IF(F28="",0,F28)+IF(F35="",0,F35)+IF(F43="",0,F43))=0,"",(IF(F13="",0,F13)+IF(F22="",0,F22)+IF(F28="",0,F28)+IF(F35="",0,F35)+IF(F43="",0,F43)))</f>
        <v/>
      </c>
      <c r="G46" s="5" t="str">
        <f t="shared" si="5"/>
        <v/>
      </c>
      <c r="H46" s="5" t="str">
        <f t="shared" si="5"/>
        <v/>
      </c>
      <c r="I46" s="5" t="str">
        <f t="shared" si="5"/>
        <v/>
      </c>
    </row>
    <row r="47" spans="1:9" ht="15.75" x14ac:dyDescent="0.25">
      <c r="A47" s="8"/>
      <c r="E47" s="4"/>
      <c r="F47" s="4"/>
      <c r="G47" s="4"/>
      <c r="H47" s="4"/>
      <c r="I47" s="4"/>
    </row>
    <row r="49" spans="2:2" x14ac:dyDescent="0.25">
      <c r="B49" t="s">
        <v>13</v>
      </c>
    </row>
  </sheetData>
  <sheetProtection sheet="1" objects="1" scenarios="1" selectLockedCells="1"/>
  <sortState ref="B13:B17">
    <sortCondition ref="B13"/>
  </sortState>
  <pageMargins left="0.7" right="0.7" top="0.75" bottom="0.75" header="0.3" footer="0.3"/>
  <pageSetup orientation="portrait" r:id="rId1"/>
  <headerFooter>
    <oddHeader>&amp;L&amp;"HandelGothic BT,Regular"&amp;16High Frontier&amp;R&amp;"HandelGothic BT,Regular"&amp;16Score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Tulsa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</dc:creator>
  <cp:lastModifiedBy>gregor</cp:lastModifiedBy>
  <cp:lastPrinted>2017-06-10T01:47:24Z</cp:lastPrinted>
  <dcterms:created xsi:type="dcterms:W3CDTF">2017-06-07T03:16:41Z</dcterms:created>
  <dcterms:modified xsi:type="dcterms:W3CDTF">2017-12-25T03:03:56Z</dcterms:modified>
</cp:coreProperties>
</file>